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880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<sst xmlns="http://schemas.openxmlformats.org/spreadsheetml/2006/main" count="39" uniqueCount="36">
  <si>
    <t>103年05月份學校午餐費收支結算表</t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</si>
  <si>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</si>
  <si>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</si>
  <si>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</si>
  <si>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</si>
  <si>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</si>
  <si>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</si>
  <si>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</si>
  <si>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</si>
  <si>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</si>
  <si>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</si>
  <si>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一、本月每人收午餐費650 元
二、應收午餐費
      學  生28人
      教職員18人
      工  友 1 人
      合  計47人共21340元
三、免收減收午餐費
       （1）免收學生及減收教師午餐費
             計4人共2600元
       （2）全免工友午餐費
             計  0 人 0  元
         共計   0  人  0  元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</si>
  <si>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</si>
  <si>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</si>
  <si>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</si>
  <si>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</si>
  <si>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</si>
  <si>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</si>
  <si>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調味品</t>
  </si>
  <si>
    <t>燃料費</t>
  </si>
  <si>
    <t>人事費</t>
  </si>
  <si>
    <t>中低低收入戶學生補助費</t>
  </si>
  <si>
    <t>燃料費(水電)</t>
  </si>
  <si>
    <t>清寒學生
補助費</t>
  </si>
  <si>
    <t>設備維護費</t>
  </si>
  <si>
    <t>烹調人員工作補助費</t>
  </si>
  <si>
    <t>雜支</t>
  </si>
  <si>
    <t>其  他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</si>
  <si>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</si>
  <si>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</si>
  <si>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</si>
  <si>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</si>
  <si>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</si>
  <si>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</si>
  <si>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二、本月補助費支出包括下列各項：支103年5月廚工勞保職災補助21元.5月勞退金補助990元，健保補助954元，共1965元；支5月午餐廚工薪資16000元。</t>
  </si>
  <si>
    <t xml:space="preserve">製表            出納              會計              稽核              執行秘書               校長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</si>
</sst>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7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15" applyNumberFormat="1" applyFont="1" applyBorder="1" applyAlignment="1">
      <alignment horizontal="center" vertical="center"/>
    </xf>
    <xf numFmtId="176" fontId="3" fillId="0" borderId="2" xfId="15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top" wrapText="1"/>
    </xf>
    <xf numFmtId="10" fontId="3" fillId="0" borderId="2" xfId="17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9" fontId="3" fillId="0" borderId="2" xfId="17" applyFont="1" applyBorder="1" applyAlignment="1">
      <alignment vertical="center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5%20&#21508;&#29677;&#23566;&#24107;\&#29577;&#22899;\&#21320;&#39184;&#24115;&#27491;&#30906;&#29256;\&#21320;&#39184;&#24115;102&#23416;&#24180;&#24230;\&#35079;&#26412;%20&#32080;&#31639;&#34920;006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21">
        <row r="1">
          <cell r="A1" t="str">
            <v>   嘉義縣梅山鄉仁和國民小學</v>
          </cell>
        </row>
      </sheetData>
      <sheetData sheetId="22">
        <row r="4">
          <cell r="P4">
            <v>93206</v>
          </cell>
        </row>
        <row r="24">
          <cell r="G24">
            <v>0</v>
          </cell>
          <cell r="H24">
            <v>39899</v>
          </cell>
          <cell r="I24">
            <v>0</v>
          </cell>
          <cell r="J24">
            <v>830</v>
          </cell>
          <cell r="K24">
            <v>17965</v>
          </cell>
          <cell r="L24">
            <v>0</v>
          </cell>
          <cell r="M24">
            <v>0</v>
          </cell>
          <cell r="N24">
            <v>0</v>
          </cell>
        </row>
        <row r="25">
          <cell r="G25">
            <v>2688</v>
          </cell>
          <cell r="H25">
            <v>264922</v>
          </cell>
          <cell r="I25">
            <v>5260</v>
          </cell>
          <cell r="J25">
            <v>6650</v>
          </cell>
          <cell r="K25">
            <v>152612</v>
          </cell>
          <cell r="L25">
            <v>28820</v>
          </cell>
          <cell r="M25">
            <v>5800</v>
          </cell>
          <cell r="N25">
            <v>4825</v>
          </cell>
          <cell r="P25">
            <v>55852</v>
          </cell>
        </row>
        <row r="28">
          <cell r="F28">
            <v>21340</v>
          </cell>
          <cell r="L28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A1" sqref="A1:H17"/>
    </sheetView>
  </sheetViews>
  <sheetFormatPr defaultColWidth="9.00390625" defaultRowHeight="16.5"/>
  <cols>
    <col min="2" max="2" width="10.875" style="0" customWidth="1"/>
    <col min="3" max="3" width="37.00390625" style="0" customWidth="1"/>
    <col min="4" max="4" width="15.375" style="0" customWidth="1"/>
    <col min="5" max="5" width="11.00390625" style="0" customWidth="1"/>
    <col min="7" max="7" width="13.375" style="0" customWidth="1"/>
  </cols>
  <sheetData>
    <row r="1" spans="1:8" ht="25.5">
      <c r="A1" s="1" t="str">
        <f>'[1]04結算'!A1:C1</f>
        <v>   嘉義縣梅山鄉仁和國民小學</v>
      </c>
      <c r="B1" s="1"/>
      <c r="C1" s="1"/>
      <c r="D1" s="2" t="s">
        <v>0</v>
      </c>
      <c r="E1" s="2"/>
      <c r="F1" s="2"/>
      <c r="G1" s="2"/>
      <c r="H1" s="2"/>
    </row>
    <row r="2" spans="1:8" ht="16.5">
      <c r="A2" s="3" t="s">
        <v>1</v>
      </c>
      <c r="B2" s="3"/>
      <c r="C2" s="3"/>
      <c r="D2" s="3" t="s">
        <v>2</v>
      </c>
      <c r="E2" s="3"/>
      <c r="F2" s="3"/>
      <c r="G2" s="3" t="s">
        <v>3</v>
      </c>
      <c r="H2" s="3"/>
    </row>
    <row r="3" spans="1:8" ht="16.5">
      <c r="A3" s="4" t="s">
        <v>4</v>
      </c>
      <c r="B3" s="5" t="s">
        <v>5</v>
      </c>
      <c r="C3" s="4" t="s">
        <v>6</v>
      </c>
      <c r="D3" s="4" t="s">
        <v>7</v>
      </c>
      <c r="E3" s="5" t="s">
        <v>8</v>
      </c>
      <c r="F3" s="4" t="s">
        <v>9</v>
      </c>
      <c r="G3" s="5" t="s">
        <v>8</v>
      </c>
      <c r="H3" s="4" t="s">
        <v>9</v>
      </c>
    </row>
    <row r="4" spans="1:8" ht="16.5">
      <c r="A4" s="4" t="s">
        <v>10</v>
      </c>
      <c r="B4" s="6">
        <f>'[1]05分類帳'!P4</f>
        <v>93206</v>
      </c>
      <c r="C4" s="7" t="s">
        <v>11</v>
      </c>
      <c r="D4" s="4" t="s">
        <v>12</v>
      </c>
      <c r="E4" s="6">
        <f>'[1]05分類帳'!G24</f>
        <v>0</v>
      </c>
      <c r="F4" s="8">
        <f>E4/E13</f>
        <v>0</v>
      </c>
      <c r="G4" s="6">
        <f>'[1]05分類帳'!G25</f>
        <v>2688</v>
      </c>
      <c r="H4" s="8">
        <f>G4/G13</f>
        <v>0.005700023538043628</v>
      </c>
    </row>
    <row r="5" spans="1:8" ht="16.5">
      <c r="A5" s="4" t="s">
        <v>13</v>
      </c>
      <c r="B5" s="6">
        <f>'[1]05分類帳'!F28</f>
        <v>21340</v>
      </c>
      <c r="C5" s="9"/>
      <c r="D5" s="4" t="s">
        <v>14</v>
      </c>
      <c r="E5" s="6">
        <f>'[1]05分類帳'!H24</f>
        <v>39899</v>
      </c>
      <c r="F5" s="8">
        <f>E5/E13</f>
        <v>0.6797798752853784</v>
      </c>
      <c r="G5" s="6">
        <f>'[1]05分類帳'!H25</f>
        <v>264922</v>
      </c>
      <c r="H5" s="8">
        <f>G5/G13</f>
        <v>0.5617788823458311</v>
      </c>
    </row>
    <row r="6" spans="1:8" ht="42.75">
      <c r="A6" s="10" t="s">
        <v>15</v>
      </c>
      <c r="B6" s="6">
        <f>'[1]05分類帳'!G28</f>
        <v>0</v>
      </c>
      <c r="C6" s="9"/>
      <c r="D6" s="4" t="s">
        <v>16</v>
      </c>
      <c r="E6" s="6">
        <f>'[1]05分類帳'!I24</f>
        <v>0</v>
      </c>
      <c r="F6" s="8">
        <f>E6/E13</f>
        <v>0</v>
      </c>
      <c r="G6" s="6">
        <f>'[1]05分類帳'!I25</f>
        <v>5260</v>
      </c>
      <c r="H6" s="8">
        <f>G6/G13</f>
        <v>0.011154063917451445</v>
      </c>
    </row>
    <row r="7" spans="1:8" ht="16.5">
      <c r="A7" s="4" t="s">
        <v>17</v>
      </c>
      <c r="B7" s="6">
        <f>'[1]05分類帳'!H28</f>
        <v>0</v>
      </c>
      <c r="C7" s="9"/>
      <c r="D7" s="4" t="s">
        <v>18</v>
      </c>
      <c r="E7" s="6">
        <f>'[1]05分類帳'!J24</f>
        <v>830</v>
      </c>
      <c r="F7" s="8">
        <f>E7/E13</f>
        <v>0.014141138787610318</v>
      </c>
      <c r="G7" s="6">
        <f>'[1]05分類帳'!J25</f>
        <v>6650</v>
      </c>
      <c r="H7" s="8">
        <f>G7/G13</f>
        <v>0.014101620732139185</v>
      </c>
    </row>
    <row r="8" spans="1:8" ht="16.5">
      <c r="A8" s="4" t="s">
        <v>19</v>
      </c>
      <c r="B8" s="6">
        <f>'[1]05分類帳'!I28</f>
        <v>0</v>
      </c>
      <c r="C8" s="9"/>
      <c r="D8" s="4" t="s">
        <v>20</v>
      </c>
      <c r="E8" s="6">
        <f>'[1]05分類帳'!K24</f>
        <v>17965</v>
      </c>
      <c r="F8" s="8">
        <f>E8/E13</f>
        <v>0.30607898592701127</v>
      </c>
      <c r="G8" s="6">
        <f>'[1]05分類帳'!K25</f>
        <v>152612</v>
      </c>
      <c r="H8" s="8">
        <f>G8/G13</f>
        <v>0.3236205328080038</v>
      </c>
    </row>
    <row r="9" spans="1:8" ht="47.25">
      <c r="A9" s="11" t="s">
        <v>21</v>
      </c>
      <c r="B9" s="6">
        <f>'[1]05分類帳'!J28</f>
        <v>0</v>
      </c>
      <c r="C9" s="9"/>
      <c r="D9" s="4" t="s">
        <v>22</v>
      </c>
      <c r="E9" s="6">
        <f>'[1]05分類帳'!L24</f>
        <v>0</v>
      </c>
      <c r="F9" s="8">
        <f>E9/E13</f>
        <v>0</v>
      </c>
      <c r="G9" s="6">
        <f>'[1]05分類帳'!L25</f>
        <v>28820</v>
      </c>
      <c r="H9" s="8">
        <f>G9/G13</f>
        <v>0.06111409165417313</v>
      </c>
    </row>
    <row r="10" spans="1:8" ht="31.5">
      <c r="A10" s="11" t="s">
        <v>23</v>
      </c>
      <c r="B10" s="6">
        <f>'[1]05分類帳'!K28</f>
        <v>0</v>
      </c>
      <c r="C10" s="9"/>
      <c r="D10" s="4" t="s">
        <v>24</v>
      </c>
      <c r="E10" s="6">
        <f>'[1]05分類帳'!M24</f>
        <v>0</v>
      </c>
      <c r="F10" s="8">
        <f>E10/E13</f>
        <v>0</v>
      </c>
      <c r="G10" s="6">
        <f>'[1]05分類帳'!M25</f>
        <v>5800</v>
      </c>
      <c r="H10" s="8">
        <f>G10/G13</f>
        <v>0.012299157931790566</v>
      </c>
    </row>
    <row r="11" spans="1:8" ht="49.5">
      <c r="A11" s="12" t="s">
        <v>25</v>
      </c>
      <c r="B11" s="6" t="str">
        <f>'[1]05分類帳'!L28</f>
        <v> </v>
      </c>
      <c r="C11" s="9"/>
      <c r="D11" s="4" t="s">
        <v>26</v>
      </c>
      <c r="E11" s="6">
        <f>'[1]05分類帳'!N24</f>
        <v>0</v>
      </c>
      <c r="F11" s="8">
        <f>E11/E13</f>
        <v>0</v>
      </c>
      <c r="G11" s="6">
        <f>'[1]05分類帳'!N25</f>
        <v>4825</v>
      </c>
      <c r="H11" s="8">
        <f>G11/G13</f>
        <v>0.010231627072567152</v>
      </c>
    </row>
    <row r="12" spans="1:8" ht="16.5">
      <c r="A12" s="4" t="s">
        <v>27</v>
      </c>
      <c r="B12" s="6">
        <f>'[1]05分類帳'!M28</f>
        <v>0</v>
      </c>
      <c r="C12" s="13" t="s">
        <v>28</v>
      </c>
      <c r="D12" s="4"/>
      <c r="E12" s="6"/>
      <c r="F12" s="8"/>
      <c r="G12" s="6"/>
      <c r="H12" s="8"/>
    </row>
    <row r="13" spans="1:8" ht="16.5">
      <c r="A13" s="4"/>
      <c r="B13" s="6">
        <f>'[1]05分類帳'!N28</f>
        <v>0</v>
      </c>
      <c r="C13" s="14"/>
      <c r="D13" s="4" t="s">
        <v>29</v>
      </c>
      <c r="E13" s="6">
        <f>SUM(E4:E12)</f>
        <v>58694</v>
      </c>
      <c r="F13" s="8">
        <f>(E13-E8)/(E13-E8)</f>
        <v>1</v>
      </c>
      <c r="G13" s="6">
        <f>SUM(G4:G12)</f>
        <v>471577</v>
      </c>
      <c r="H13" s="15">
        <f>SUM(H4:H11)</f>
        <v>1</v>
      </c>
    </row>
    <row r="14" spans="1:8" ht="16.5">
      <c r="A14" s="4" t="s">
        <v>30</v>
      </c>
      <c r="B14" s="6">
        <f>SUM(B5:B13)</f>
        <v>21340</v>
      </c>
      <c r="C14" s="14"/>
      <c r="D14" s="4" t="s">
        <v>31</v>
      </c>
      <c r="E14" s="6">
        <f>'[1]05分類帳'!P25</f>
        <v>55852</v>
      </c>
      <c r="F14" s="8"/>
      <c r="G14" s="6">
        <f>E14</f>
        <v>55852</v>
      </c>
      <c r="H14" s="15"/>
    </row>
    <row r="15" spans="1:8" ht="16.5">
      <c r="A15" s="4" t="s">
        <v>32</v>
      </c>
      <c r="B15" s="6">
        <f>B14+B4</f>
        <v>114546</v>
      </c>
      <c r="C15" s="14"/>
      <c r="D15" s="4" t="s">
        <v>32</v>
      </c>
      <c r="E15" s="6">
        <f>E13+E14</f>
        <v>114546</v>
      </c>
      <c r="F15" s="15">
        <f>SUM(F4:F11)</f>
        <v>1</v>
      </c>
      <c r="G15" s="6">
        <f>G13+G14</f>
        <v>527429</v>
      </c>
      <c r="H15" s="15">
        <f>H13+H14</f>
        <v>1</v>
      </c>
    </row>
    <row r="16" spans="1:8" ht="16.5">
      <c r="A16" s="4" t="s">
        <v>33</v>
      </c>
      <c r="B16" s="16" t="s">
        <v>34</v>
      </c>
      <c r="C16" s="16"/>
      <c r="D16" s="16"/>
      <c r="E16" s="16"/>
      <c r="F16" s="16"/>
      <c r="G16" s="16"/>
      <c r="H16" s="16"/>
    </row>
    <row r="17" spans="1:8" ht="16.5">
      <c r="A17" s="17" t="s">
        <v>35</v>
      </c>
      <c r="B17" s="17"/>
      <c r="C17" s="17"/>
      <c r="D17" s="17"/>
      <c r="E17" s="17"/>
      <c r="F17" s="17"/>
      <c r="G17" s="17"/>
      <c r="H17" s="17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PP</cp:lastModifiedBy>
  <dcterms:created xsi:type="dcterms:W3CDTF">2014-07-15T07:04:02Z</dcterms:created>
  <dcterms:modified xsi:type="dcterms:W3CDTF">2014-07-15T07:04:51Z</dcterms:modified>
  <cp:category/>
  <cp:version/>
  <cp:contentType/>
  <cp:contentStatus/>
</cp:coreProperties>
</file>