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<sst xmlns="http://schemas.openxmlformats.org/spreadsheetml/2006/main" count="40" uniqueCount="37">
  <si>
    <t>103年03月份學校午餐費收支結算表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</si>
  <si>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</si>
  <si>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</si>
  <si>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</si>
  <si>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</si>
  <si>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</si>
  <si>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</si>
  <si>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</si>
  <si>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</si>
  <si>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</si>
  <si>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</si>
  <si>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一、本月每人收午餐費650 元
二、應收午餐費
      學  生28人
      教職員18人
      工  友 1 人
      合  計47人共45360元.
三、免收減收午餐費
       （1）免收學生及減收教師午餐費
             計4人共,2600元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</si>
  <si>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</si>
  <si>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</si>
  <si>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</si>
  <si>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</si>
  <si>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</si>
  <si>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</si>
  <si>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</si>
  <si>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</si>
  <si>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</si>
  <si>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</si>
  <si>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</si>
  <si>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</si>
  <si>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 xml:space="preserve"> </t>
  </si>
  <si>
    <t>設備維護費</t>
  </si>
  <si>
    <t>烹調人員工作補助費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</si>
  <si>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</si>
  <si>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</si>
  <si>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</si>
  <si>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</si>
  <si>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</si>
  <si>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</si>
  <si>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</si>
  <si>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</si>
  <si>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二、本月補助費支出包括下列各項：支3月午餐廚工薪資15719元.支103年3月廚工勞保職災補助21元.12月勞退金補助990元，健保補助954元共1965元。</t>
  </si>
  <si>
    <t xml:space="preserve">製表               出納                 會計                 稽核                 執行秘書   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</si>
</sst>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15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8" xfId="15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10" fontId="3" fillId="0" borderId="8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9" fontId="3" fillId="0" borderId="8" xfId="17" applyFont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1508;&#29677;&#23566;&#24107;\&#29577;&#22899;\&#21320;&#39184;&#24115;102&#23416;&#24180;&#24230;\&#35079;&#26412;%20&#32080;&#31639;&#34920;0401&#26368;&#30906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嘉義縣梅山鄉仁和國民小學</v>
          </cell>
        </row>
      </sheetData>
      <sheetData sheetId="18">
        <row r="4">
          <cell r="P4">
            <v>39174</v>
          </cell>
        </row>
        <row r="23">
          <cell r="G23">
            <v>0</v>
          </cell>
          <cell r="H23">
            <v>26042</v>
          </cell>
          <cell r="I23">
            <v>0</v>
          </cell>
          <cell r="J23">
            <v>475</v>
          </cell>
          <cell r="K23">
            <v>17965</v>
          </cell>
          <cell r="L23">
            <v>10130</v>
          </cell>
          <cell r="M23">
            <v>0</v>
          </cell>
          <cell r="N23">
            <v>525</v>
          </cell>
        </row>
        <row r="24">
          <cell r="G24">
            <v>2173</v>
          </cell>
          <cell r="H24">
            <v>189641</v>
          </cell>
          <cell r="I24">
            <v>4420</v>
          </cell>
          <cell r="J24">
            <v>5610</v>
          </cell>
          <cell r="K24">
            <v>116362</v>
          </cell>
          <cell r="L24">
            <v>28820</v>
          </cell>
          <cell r="M24">
            <v>4800</v>
          </cell>
          <cell r="N24">
            <v>4486</v>
          </cell>
          <cell r="P24">
            <v>29397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3" sqref="B3"/>
    </sheetView>
  </sheetViews>
  <sheetFormatPr defaultColWidth="9.00390625" defaultRowHeight="16.5"/>
  <cols>
    <col min="1" max="1" width="18.625" style="0" customWidth="1"/>
    <col min="3" max="3" width="38.375" style="0" customWidth="1"/>
    <col min="4" max="4" width="13.50390625" style="0" customWidth="1"/>
    <col min="7" max="7" width="11.75390625" style="0" customWidth="1"/>
  </cols>
  <sheetData>
    <row r="1" spans="1:8" ht="26.25" thickBot="1">
      <c r="A1" s="1" t="str">
        <f>'[1]02結算'!A1:C1</f>
        <v>   嘉義縣梅山鄉仁和國民小學</v>
      </c>
      <c r="B1" s="1"/>
      <c r="C1" s="1"/>
      <c r="D1" s="2" t="s">
        <v>0</v>
      </c>
      <c r="E1" s="2"/>
      <c r="F1" s="2"/>
      <c r="G1" s="2"/>
      <c r="H1" s="2"/>
    </row>
    <row r="2" spans="1:8" ht="16.5">
      <c r="A2" s="3" t="s">
        <v>1</v>
      </c>
      <c r="B2" s="4"/>
      <c r="C2" s="5"/>
      <c r="D2" s="6" t="s">
        <v>2</v>
      </c>
      <c r="E2" s="4"/>
      <c r="F2" s="5"/>
      <c r="G2" s="6" t="s">
        <v>3</v>
      </c>
      <c r="H2" s="7"/>
    </row>
    <row r="3" spans="1:8" ht="16.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0" t="s">
        <v>9</v>
      </c>
      <c r="G3" s="9" t="s">
        <v>8</v>
      </c>
      <c r="H3" s="11" t="s">
        <v>9</v>
      </c>
    </row>
    <row r="4" spans="1:8" ht="16.5">
      <c r="A4" s="10" t="s">
        <v>10</v>
      </c>
      <c r="B4" s="12">
        <f>'[1]03分類帳'!P4</f>
        <v>39174</v>
      </c>
      <c r="C4" s="13" t="s">
        <v>11</v>
      </c>
      <c r="D4" s="10" t="s">
        <v>12</v>
      </c>
      <c r="E4" s="12">
        <f>'[1]03分類帳'!G23</f>
        <v>0</v>
      </c>
      <c r="F4" s="14">
        <f>E4/(E13-E8)</f>
        <v>0</v>
      </c>
      <c r="G4" s="12">
        <f>'[1]03分類帳'!G24</f>
        <v>2173</v>
      </c>
      <c r="H4" s="14">
        <f>G4/G13</f>
        <v>0.006098587754552191</v>
      </c>
    </row>
    <row r="5" spans="1:8" ht="16.5">
      <c r="A5" s="10" t="s">
        <v>13</v>
      </c>
      <c r="B5" s="12">
        <v>45360</v>
      </c>
      <c r="C5" s="15"/>
      <c r="D5" s="10" t="s">
        <v>14</v>
      </c>
      <c r="E5" s="12">
        <f>'[1]03分類帳'!H23</f>
        <v>26042</v>
      </c>
      <c r="F5" s="14">
        <f>E5/E13</f>
        <v>0.47231441681629394</v>
      </c>
      <c r="G5" s="12">
        <f>'[1]03分類帳'!H24</f>
        <v>189641</v>
      </c>
      <c r="H5" s="14">
        <f>G5/G13</f>
        <v>0.5322329868205393</v>
      </c>
    </row>
    <row r="6" spans="1:8" ht="42.75">
      <c r="A6" s="16" t="s">
        <v>15</v>
      </c>
      <c r="B6" s="12">
        <f>'[1]03分類帳'!G28</f>
        <v>0</v>
      </c>
      <c r="C6" s="15"/>
      <c r="D6" s="10" t="s">
        <v>16</v>
      </c>
      <c r="E6" s="12">
        <f>'[1]03分類帳'!I23</f>
        <v>0</v>
      </c>
      <c r="F6" s="14">
        <f>E6/E13</f>
        <v>0</v>
      </c>
      <c r="G6" s="12">
        <f>'[1]03分類帳'!I24</f>
        <v>4420</v>
      </c>
      <c r="H6" s="14">
        <f>G6/G13</f>
        <v>0.012404858663194055</v>
      </c>
    </row>
    <row r="7" spans="1:8" ht="16.5">
      <c r="A7" s="10" t="s">
        <v>17</v>
      </c>
      <c r="B7" s="12"/>
      <c r="C7" s="15"/>
      <c r="D7" s="10" t="s">
        <v>18</v>
      </c>
      <c r="E7" s="12">
        <f>'[1]03分類帳'!J23</f>
        <v>475</v>
      </c>
      <c r="F7" s="14">
        <f>E7/E13</f>
        <v>0.008614904691949145</v>
      </c>
      <c r="G7" s="12">
        <f>'[1]03分類帳'!J24</f>
        <v>5610</v>
      </c>
      <c r="H7" s="14">
        <f>G7/G13</f>
        <v>0.015744628303284762</v>
      </c>
    </row>
    <row r="8" spans="1:8" ht="16.5">
      <c r="A8" s="10" t="s">
        <v>19</v>
      </c>
      <c r="B8" s="12"/>
      <c r="C8" s="15"/>
      <c r="D8" s="10" t="s">
        <v>20</v>
      </c>
      <c r="E8" s="12">
        <f>'[1]03分類帳'!K23</f>
        <v>17965</v>
      </c>
      <c r="F8" s="14">
        <f>E8/E13</f>
        <v>0.32582476377024505</v>
      </c>
      <c r="G8" s="12">
        <f>'[1]03分類帳'!K24</f>
        <v>116362</v>
      </c>
      <c r="H8" s="14">
        <f>G8/G13</f>
        <v>0.3265733402186847</v>
      </c>
    </row>
    <row r="9" spans="1:8" ht="47.25">
      <c r="A9" s="17" t="s">
        <v>21</v>
      </c>
      <c r="B9" s="12"/>
      <c r="C9" s="15"/>
      <c r="D9" s="10" t="s">
        <v>22</v>
      </c>
      <c r="E9" s="12">
        <f>'[1]03分類帳'!L23</f>
        <v>10130</v>
      </c>
      <c r="F9" s="14">
        <f>E9/E13</f>
        <v>0.18372417795672596</v>
      </c>
      <c r="G9" s="12">
        <f>'[1]03分類帳'!L24</f>
        <v>28820</v>
      </c>
      <c r="H9" s="14">
        <f>G9/G13</f>
        <v>0.08088416893060014</v>
      </c>
    </row>
    <row r="10" spans="1:8" ht="31.5">
      <c r="A10" s="17" t="s">
        <v>23</v>
      </c>
      <c r="B10" s="12" t="s">
        <v>24</v>
      </c>
      <c r="C10" s="15"/>
      <c r="D10" s="10" t="s">
        <v>25</v>
      </c>
      <c r="E10" s="12">
        <f>'[1]03分類帳'!M23</f>
        <v>0</v>
      </c>
      <c r="F10" s="14">
        <f>E10/E13</f>
        <v>0</v>
      </c>
      <c r="G10" s="12">
        <f>'[1]03分類帳'!M24</f>
        <v>4800</v>
      </c>
      <c r="H10" s="14">
        <f>G10/G13</f>
        <v>0.013471339724735625</v>
      </c>
    </row>
    <row r="11" spans="1:8" ht="49.5">
      <c r="A11" s="18" t="s">
        <v>26</v>
      </c>
      <c r="B11" s="12"/>
      <c r="C11" s="15"/>
      <c r="D11" s="10" t="s">
        <v>27</v>
      </c>
      <c r="E11" s="12">
        <f>'[1]03分類帳'!N23</f>
        <v>525</v>
      </c>
      <c r="F11" s="14">
        <f>E10/E13</f>
        <v>0</v>
      </c>
      <c r="G11" s="12">
        <f>'[1]03分類帳'!N24</f>
        <v>4486</v>
      </c>
      <c r="H11" s="14">
        <f>G11/G13</f>
        <v>0.012590089584409169</v>
      </c>
    </row>
    <row r="12" spans="1:8" ht="16.5">
      <c r="A12" s="10" t="s">
        <v>28</v>
      </c>
      <c r="B12" s="12"/>
      <c r="C12" s="19" t="s">
        <v>29</v>
      </c>
      <c r="D12" s="18"/>
      <c r="E12" s="12"/>
      <c r="F12" s="14"/>
      <c r="G12" s="12"/>
      <c r="H12" s="14"/>
    </row>
    <row r="13" spans="1:8" ht="16.5">
      <c r="A13" s="8"/>
      <c r="B13" s="12">
        <f>'[1]03分類帳'!N28</f>
        <v>0</v>
      </c>
      <c r="C13" s="19"/>
      <c r="D13" s="10" t="s">
        <v>30</v>
      </c>
      <c r="E13" s="12">
        <f>SUM(E4:E12)</f>
        <v>55137</v>
      </c>
      <c r="F13" s="14">
        <f>(E13-E8)/(E13-E8)</f>
        <v>1</v>
      </c>
      <c r="G13" s="12">
        <f>SUM(G4:G12)</f>
        <v>356312</v>
      </c>
      <c r="H13" s="20">
        <f>SUM(H4:H11)</f>
        <v>1</v>
      </c>
    </row>
    <row r="14" spans="1:8" ht="16.5">
      <c r="A14" s="8" t="s">
        <v>31</v>
      </c>
      <c r="B14" s="12">
        <f>SUM(B5:B13)</f>
        <v>45360</v>
      </c>
      <c r="C14" s="19"/>
      <c r="D14" s="10" t="s">
        <v>32</v>
      </c>
      <c r="E14" s="12">
        <f>'[1]03分類帳'!P24</f>
        <v>29397</v>
      </c>
      <c r="F14" s="14"/>
      <c r="G14" s="12">
        <f>E14</f>
        <v>29397</v>
      </c>
      <c r="H14" s="20"/>
    </row>
    <row r="15" spans="1:8" ht="16.5">
      <c r="A15" s="8" t="s">
        <v>33</v>
      </c>
      <c r="B15" s="12">
        <f>B14+B4</f>
        <v>84534</v>
      </c>
      <c r="C15" s="21"/>
      <c r="D15" s="10" t="s">
        <v>33</v>
      </c>
      <c r="E15" s="12">
        <f>E13+E14</f>
        <v>84534</v>
      </c>
      <c r="F15" s="20">
        <f>SUM(F4:F11)</f>
        <v>0.990478263235214</v>
      </c>
      <c r="G15" s="12">
        <f>G13+G14</f>
        <v>385709</v>
      </c>
      <c r="H15" s="20">
        <f>H13+H14</f>
        <v>1</v>
      </c>
    </row>
    <row r="16" spans="1:8" ht="79.5" customHeight="1" thickBot="1">
      <c r="A16" s="22" t="s">
        <v>34</v>
      </c>
      <c r="B16" s="23" t="s">
        <v>35</v>
      </c>
      <c r="C16" s="24"/>
      <c r="D16" s="24"/>
      <c r="E16" s="24"/>
      <c r="F16" s="24"/>
      <c r="G16" s="24"/>
      <c r="H16" s="25"/>
    </row>
    <row r="17" spans="1:8" ht="16.5">
      <c r="A17" s="26" t="s">
        <v>36</v>
      </c>
      <c r="B17" s="26"/>
      <c r="C17" s="26"/>
      <c r="D17" s="26"/>
      <c r="E17" s="26"/>
      <c r="F17" s="26"/>
      <c r="G17" s="26"/>
      <c r="H17" s="26"/>
    </row>
    <row r="18" spans="1:8" ht="16.5">
      <c r="A18" s="27"/>
      <c r="B18" s="28"/>
      <c r="C18" s="27"/>
      <c r="D18" s="27"/>
      <c r="E18" s="28"/>
      <c r="F18" s="27"/>
      <c r="G18" s="28"/>
      <c r="H18" s="27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2014-04-15T03:48:07Z</dcterms:created>
  <dcterms:modified xsi:type="dcterms:W3CDTF">2014-04-15T03:51:01Z</dcterms:modified>
  <cp:category/>
  <cp:version/>
  <cp:contentType/>
  <cp:contentStatus/>
</cp:coreProperties>
</file>