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02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<sst xmlns="http://schemas.openxmlformats.org/spreadsheetml/2006/main" count="39" uniqueCount="36">
  <si>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</si>
  <si>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102年9月份學校午餐費收支結算表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</si>
  <si>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</si>
  <si>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</si>
  <si>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</si>
  <si>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</si>
  <si>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</si>
  <si>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</si>
  <si>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</si>
  <si>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</si>
  <si>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</si>
  <si>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</si>
  <si>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</si>
  <si>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</si>
  <si>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</si>
  <si>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</si>
  <si>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</si>
  <si>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</si>
  <si>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</si>
  <si>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</si>
  <si>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</si>
  <si>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</si>
  <si>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</si>
  <si>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</si>
  <si>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</si>
  <si>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</si>
  <si>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</si>
  <si>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</si>
  <si>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</si>
  <si>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</si>
  <si>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</si>
  <si>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</si>
  <si>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</si>
  <si>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二、本月補助費支出包括下列各項：102年9月午餐工作人員薪津15719元及102年9月保險費共1,250元整。</t>
  </si>
  <si>
    <t xml:space="preserve">四、本月未繳午餐費（幼稚園）
         計      人     元
        （附繳納午餐費情形統計表）
五、以前未繳午餐費
         計       人        元
</t>
  </si>
  <si>
    <t xml:space="preserve">製表:林玉女        出納:涂鈴淑            會計 :林玉女           稽核:陳明宏          執行秘書 :何素勤            校長 :劉麗吟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</si>
</sst>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0" xfId="0" applyNumberFormat="1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1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嘉義縣梅山鄉仁和國民小學</v>
          </cell>
        </row>
      </sheetData>
      <sheetData sheetId="6">
        <row r="22">
          <cell r="G22">
            <v>644</v>
          </cell>
          <cell r="H22">
            <v>20723</v>
          </cell>
          <cell r="I22">
            <v>820</v>
          </cell>
          <cell r="J22">
            <v>1460</v>
          </cell>
          <cell r="K22">
            <v>16969</v>
          </cell>
          <cell r="L22">
            <v>8478</v>
          </cell>
          <cell r="M22">
            <v>0</v>
          </cell>
          <cell r="N22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M16" sqref="L16:M16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25.5">
      <c r="A1" s="19" t="str">
        <f>'[1]08結算'!A1:C1</f>
        <v>   嘉義縣梅山鄉仁和國民小學</v>
      </c>
      <c r="B1" s="19"/>
      <c r="C1" s="19"/>
      <c r="D1" s="20" t="s">
        <v>1</v>
      </c>
      <c r="E1" s="20"/>
      <c r="F1" s="20"/>
      <c r="G1" s="20"/>
      <c r="H1" s="20"/>
    </row>
    <row r="2" spans="1:8" ht="25.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ht="25.5" customHeight="1">
      <c r="A3" s="3" t="s">
        <v>4</v>
      </c>
      <c r="B3" s="6" t="s">
        <v>5</v>
      </c>
      <c r="C3" s="3" t="s">
        <v>6</v>
      </c>
      <c r="D3" s="3" t="s">
        <v>7</v>
      </c>
      <c r="E3" s="6" t="s">
        <v>8</v>
      </c>
      <c r="F3" s="3" t="s">
        <v>9</v>
      </c>
      <c r="G3" s="6" t="s">
        <v>8</v>
      </c>
      <c r="H3" s="3" t="s">
        <v>9</v>
      </c>
    </row>
    <row r="4" spans="1:8" ht="25.5" customHeight="1">
      <c r="A4" s="3" t="s">
        <v>10</v>
      </c>
      <c r="B4" s="7">
        <v>119784</v>
      </c>
      <c r="C4" s="12" t="s">
        <v>11</v>
      </c>
      <c r="D4" s="3" t="s">
        <v>12</v>
      </c>
      <c r="E4" s="7">
        <v>644</v>
      </c>
      <c r="F4" s="4">
        <f>E4/E13</f>
        <v>0.013687275509553462</v>
      </c>
      <c r="G4" s="7">
        <f>'[1]09分類帳'!G22</f>
        <v>644</v>
      </c>
      <c r="H4" s="4">
        <f>G4/G13</f>
        <v>0.012598055517517949</v>
      </c>
    </row>
    <row r="5" spans="1:8" ht="25.5" customHeight="1">
      <c r="A5" s="3" t="s">
        <v>13</v>
      </c>
      <c r="B5" s="7">
        <v>42030</v>
      </c>
      <c r="C5" s="13"/>
      <c r="D5" s="3" t="s">
        <v>14</v>
      </c>
      <c r="E5" s="7">
        <v>20723</v>
      </c>
      <c r="F5" s="4">
        <f>E5/E13</f>
        <v>0.4404369726467025</v>
      </c>
      <c r="G5" s="7">
        <f>'[1]09分類帳'!H22</f>
        <v>20723</v>
      </c>
      <c r="H5" s="4">
        <f>G5/G13</f>
        <v>0.4053874293315597</v>
      </c>
    </row>
    <row r="6" spans="1:8" ht="29.25" customHeight="1">
      <c r="A6" s="8" t="s">
        <v>15</v>
      </c>
      <c r="B6" s="7"/>
      <c r="C6" s="13"/>
      <c r="D6" s="3" t="s">
        <v>16</v>
      </c>
      <c r="E6" s="7">
        <v>820</v>
      </c>
      <c r="F6" s="4">
        <f>E6/E15</f>
        <v>0.004690699829533104</v>
      </c>
      <c r="G6" s="7">
        <f>'[1]09分類帳'!I22</f>
        <v>820</v>
      </c>
      <c r="H6" s="4">
        <f>G6/G13</f>
        <v>0.01604100236702596</v>
      </c>
    </row>
    <row r="7" spans="1:8" ht="25.5" customHeight="1">
      <c r="A7" s="3" t="s">
        <v>17</v>
      </c>
      <c r="B7" s="7"/>
      <c r="C7" s="13"/>
      <c r="D7" s="3" t="s">
        <v>18</v>
      </c>
      <c r="E7" s="7">
        <v>1460</v>
      </c>
      <c r="F7" s="4">
        <f>E7/E13</f>
        <v>0.0310301587638945</v>
      </c>
      <c r="G7" s="7">
        <f>'[1]09分類帳'!J22</f>
        <v>1460</v>
      </c>
      <c r="H7" s="4">
        <f>G7/G13</f>
        <v>0.028560809092509635</v>
      </c>
    </row>
    <row r="8" spans="1:8" ht="25.5" customHeight="1">
      <c r="A8" s="3" t="s">
        <v>19</v>
      </c>
      <c r="B8" s="7"/>
      <c r="C8" s="13"/>
      <c r="D8" s="3" t="s">
        <v>20</v>
      </c>
      <c r="E8" s="7">
        <v>16969</v>
      </c>
      <c r="F8" s="4">
        <f>E8/E13</f>
        <v>0.36065120826337377</v>
      </c>
      <c r="G8" s="7">
        <f>'[1]09分類帳'!K22</f>
        <v>16969</v>
      </c>
      <c r="H8" s="4">
        <f>G8/G13</f>
        <v>0.3319509380073945</v>
      </c>
    </row>
    <row r="9" spans="1:8" ht="32.25" customHeight="1">
      <c r="A9" s="9" t="s">
        <v>21</v>
      </c>
      <c r="B9" s="7"/>
      <c r="C9" s="13"/>
      <c r="D9" s="3" t="s">
        <v>22</v>
      </c>
      <c r="E9" s="7">
        <v>4410</v>
      </c>
      <c r="F9" s="4">
        <f>E9/E13</f>
        <v>0.09372808229368132</v>
      </c>
      <c r="G9" s="7">
        <f>'[1]09分類帳'!L22</f>
        <v>8478</v>
      </c>
      <c r="H9" s="4">
        <f>G9/G13</f>
        <v>0.16584831471664155</v>
      </c>
    </row>
    <row r="10" spans="1:8" ht="35.25" customHeight="1">
      <c r="A10" s="9" t="s">
        <v>23</v>
      </c>
      <c r="B10" s="7">
        <v>13000</v>
      </c>
      <c r="C10" s="13"/>
      <c r="D10" s="3" t="s">
        <v>24</v>
      </c>
      <c r="E10" s="7">
        <v>0</v>
      </c>
      <c r="F10" s="4">
        <f>E10/E13</f>
        <v>0</v>
      </c>
      <c r="G10" s="7">
        <f>'[1]09分類帳'!M22</f>
        <v>0</v>
      </c>
      <c r="H10" s="4">
        <f>G10/G13</f>
        <v>0</v>
      </c>
    </row>
    <row r="11" spans="1:10" ht="46.5" customHeight="1">
      <c r="A11" s="10" t="s">
        <v>25</v>
      </c>
      <c r="B11" s="7"/>
      <c r="C11" s="13"/>
      <c r="D11" s="3" t="s">
        <v>26</v>
      </c>
      <c r="E11" s="7">
        <v>2025</v>
      </c>
      <c r="F11" s="4">
        <f>E11/E13</f>
        <v>0.04303840513485367</v>
      </c>
      <c r="G11" s="7">
        <f>'[1]09分類帳'!N22</f>
        <v>2025</v>
      </c>
      <c r="H11" s="4">
        <f>G11/G13</f>
        <v>0.039613450967350694</v>
      </c>
      <c r="J11" s="11"/>
    </row>
    <row r="12" spans="1:8" ht="25.5" customHeight="1">
      <c r="A12" s="3" t="s">
        <v>27</v>
      </c>
      <c r="B12" s="7"/>
      <c r="C12" s="14" t="s">
        <v>34</v>
      </c>
      <c r="D12" s="10"/>
      <c r="E12" s="7"/>
      <c r="F12" s="4"/>
      <c r="G12" s="7"/>
      <c r="H12" s="4"/>
    </row>
    <row r="13" spans="1:8" ht="30" customHeight="1">
      <c r="A13" s="3"/>
      <c r="B13" s="7"/>
      <c r="C13" s="14"/>
      <c r="D13" s="3" t="s">
        <v>28</v>
      </c>
      <c r="E13" s="7">
        <f>SUM(E4:E12)</f>
        <v>47051</v>
      </c>
      <c r="F13" s="4">
        <f>(E13-E8)/(E13-E8)</f>
        <v>1</v>
      </c>
      <c r="G13" s="7">
        <f>SUM(G4:G12)</f>
        <v>51119</v>
      </c>
      <c r="H13" s="5">
        <f>SUM(H4:H11)</f>
        <v>0.9999999999999999</v>
      </c>
    </row>
    <row r="14" spans="1:8" ht="35.25" customHeight="1">
      <c r="A14" s="3" t="s">
        <v>29</v>
      </c>
      <c r="B14" s="7">
        <f>SUM(B5:B13)</f>
        <v>55030</v>
      </c>
      <c r="C14" s="14"/>
      <c r="D14" s="3" t="s">
        <v>30</v>
      </c>
      <c r="E14" s="7">
        <f>B15-E13</f>
        <v>127763</v>
      </c>
      <c r="F14" s="4"/>
      <c r="G14" s="7">
        <f>E14</f>
        <v>127763</v>
      </c>
      <c r="H14" s="5"/>
    </row>
    <row r="15" spans="1:8" ht="33" customHeight="1">
      <c r="A15" s="3" t="s">
        <v>31</v>
      </c>
      <c r="B15" s="7">
        <f>SUM(B4:B13)</f>
        <v>174814</v>
      </c>
      <c r="C15" s="15"/>
      <c r="D15" s="3" t="s">
        <v>31</v>
      </c>
      <c r="E15" s="7">
        <f>E13+E14</f>
        <v>174814</v>
      </c>
      <c r="F15" s="5"/>
      <c r="G15" s="7">
        <f>G13+G14</f>
        <v>178882</v>
      </c>
      <c r="H15" s="5"/>
    </row>
    <row r="16" spans="1:8" ht="66.75" customHeight="1">
      <c r="A16" s="3" t="s">
        <v>32</v>
      </c>
      <c r="B16" s="17" t="s">
        <v>33</v>
      </c>
      <c r="C16" s="17"/>
      <c r="D16" s="17"/>
      <c r="E16" s="17"/>
      <c r="F16" s="17"/>
      <c r="G16" s="17"/>
      <c r="H16" s="17"/>
    </row>
    <row r="17" spans="1:8" ht="36.75" customHeight="1">
      <c r="A17" s="16" t="s">
        <v>35</v>
      </c>
      <c r="B17" s="16"/>
      <c r="C17" s="16"/>
      <c r="D17" s="16"/>
      <c r="E17" s="16"/>
      <c r="F17" s="16"/>
      <c r="G17" s="16"/>
      <c r="H17" s="16"/>
    </row>
  </sheetData>
  <sheetProtection selectLockedCells="1"/>
  <mergeCells count="9">
    <mergeCell ref="A1:C1"/>
    <mergeCell ref="D1:H1"/>
    <mergeCell ref="C4:C11"/>
    <mergeCell ref="C12:C15"/>
    <mergeCell ref="A17:H17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2013-09-25T05:16:39Z</cp:lastPrinted>
  <dcterms:created xsi:type="dcterms:W3CDTF">2001-05-17T06:05:48Z</dcterms:created>
  <dcterms:modified xsi:type="dcterms:W3CDTF">2013-10-14T02:59:23Z</dcterms:modified>
  <cp:category/>
  <cp:version/>
  <cp:contentType/>
  <cp:contentStatus/>
</cp:coreProperties>
</file>