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02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<sst xmlns="http://schemas.openxmlformats.org/spreadsheetml/2006/main" count="39" uniqueCount="36">
  <si>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雜支</t>
  </si>
  <si>
    <t>清寒學生
補助費</t>
  </si>
  <si>
    <t>截止本月底止累計數</t>
  </si>
  <si>
    <t>基本費</t>
  </si>
  <si>
    <t>調味品</t>
  </si>
  <si>
    <t>燃料費</t>
  </si>
  <si>
    <t>人事費</t>
  </si>
  <si>
    <t>中低低收入戶學生補助費</t>
  </si>
  <si>
    <t>燃料費(水電)</t>
  </si>
  <si>
    <t>設備維護費</t>
  </si>
  <si>
    <t>烹調人員工作補助費</t>
  </si>
  <si>
    <t>其  他</t>
  </si>
  <si>
    <t>支出合計</t>
  </si>
  <si>
    <t>本月合計</t>
  </si>
  <si>
    <t>本月結存</t>
  </si>
  <si>
    <t>合計</t>
  </si>
  <si>
    <t>備   註</t>
  </si>
  <si>
    <t xml:space="preserve">製表:陳容專         出納:涂鈴淑             會計 :陳容專              稽核:翁秀錦            執行秘書 :何素勤          校長 :劉麗吟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</si>
  <si>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</si>
  <si>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</si>
  <si>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</si>
  <si>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</si>
  <si>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</si>
  <si>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</si>
  <si>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</si>
  <si>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</si>
  <si>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</si>
  <si>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</si>
  <si>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</si>
  <si>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</si>
  <si>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</si>
  <si>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</si>
  <si>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102年01月份學校午餐費收支結算表</t>
  </si>
  <si>
    <t xml:space="preserve">一、本月每人收午餐費 650元
二、應收午餐費
      學  生37人
      教職員16人
      工  友 1 人
      補收101學年度第一學期幼兒園王宸語
      101年9-10月午餐費$540($30*18天)
      合  計54人共35,640元
三、免收減收午餐費
       （1）免收學生及減收教師午餐費
             計10人7,600元
       （2）全免工友午餐費
             計  0 人 0  元
         共計   0  人  0  元
</t>
  </si>
  <si>
    <t xml:space="preserve">四、本月未繳午餐費
          計    人       元
        （附繳納午餐費情形統計表）
五、以前未繳午餐費
         計       人        元
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</si>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</sst>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4" fillId="0" borderId="1" xfId="18" applyNumberFormat="1" applyFont="1" applyBorder="1" applyAlignment="1">
      <alignment vertical="center"/>
    </xf>
    <xf numFmtId="9" fontId="4" fillId="0" borderId="1" xfId="18" applyFont="1" applyBorder="1" applyAlignment="1">
      <alignment vertical="center"/>
    </xf>
    <xf numFmtId="177" fontId="4" fillId="0" borderId="1" xfId="15" applyNumberFormat="1" applyFont="1" applyBorder="1" applyAlignment="1">
      <alignment horizontal="center" vertical="center"/>
    </xf>
    <xf numFmtId="177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&#24188;&#31258;&#22290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嘉義縣梅山鄉仁和國民小學</v>
          </cell>
        </row>
      </sheetData>
      <sheetData sheetId="14">
        <row r="4">
          <cell r="P4">
            <v>78804</v>
          </cell>
        </row>
        <row r="17">
          <cell r="G17">
            <v>0</v>
          </cell>
          <cell r="H17">
            <v>13280</v>
          </cell>
          <cell r="I17">
            <v>0</v>
          </cell>
          <cell r="J17">
            <v>45</v>
          </cell>
          <cell r="K17">
            <v>1230</v>
          </cell>
          <cell r="L17">
            <v>3587</v>
          </cell>
          <cell r="M17">
            <v>0</v>
          </cell>
          <cell r="N17">
            <v>0</v>
          </cell>
        </row>
        <row r="18">
          <cell r="G18">
            <v>2508</v>
          </cell>
          <cell r="H18">
            <v>117669</v>
          </cell>
          <cell r="I18">
            <v>1350</v>
          </cell>
          <cell r="J18">
            <v>4479</v>
          </cell>
          <cell r="K18">
            <v>82394</v>
          </cell>
          <cell r="L18">
            <v>23799</v>
          </cell>
          <cell r="M18">
            <v>10697</v>
          </cell>
          <cell r="N18">
            <v>200</v>
          </cell>
          <cell r="P18">
            <v>88702</v>
          </cell>
        </row>
        <row r="21">
          <cell r="F21">
            <v>28040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D12" sqref="D12"/>
    </sheetView>
  </sheetViews>
  <sheetFormatPr defaultColWidth="9.0039062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25.5">
      <c r="A1" s="12" t="str">
        <f>'[1]12結算'!A1:C1</f>
        <v>   嘉義縣梅山鄉仁和國民小學</v>
      </c>
      <c r="B1" s="12"/>
      <c r="C1" s="12"/>
      <c r="D1" s="13" t="s">
        <v>32</v>
      </c>
      <c r="E1" s="13"/>
      <c r="F1" s="13"/>
      <c r="G1" s="13"/>
      <c r="H1" s="13"/>
    </row>
    <row r="2" spans="1:8" ht="25.5" customHeight="1">
      <c r="A2" s="11" t="s">
        <v>18</v>
      </c>
      <c r="B2" s="11"/>
      <c r="C2" s="11"/>
      <c r="D2" s="11" t="s">
        <v>19</v>
      </c>
      <c r="E2" s="11"/>
      <c r="F2" s="11"/>
      <c r="G2" s="11" t="s">
        <v>2</v>
      </c>
      <c r="H2" s="11"/>
    </row>
    <row r="3" spans="1:8" ht="25.5" customHeight="1">
      <c r="A3" s="3" t="s">
        <v>20</v>
      </c>
      <c r="B3" s="6" t="s">
        <v>21</v>
      </c>
      <c r="C3" s="3" t="s">
        <v>22</v>
      </c>
      <c r="D3" s="3" t="s">
        <v>23</v>
      </c>
      <c r="E3" s="6" t="s">
        <v>24</v>
      </c>
      <c r="F3" s="3" t="s">
        <v>25</v>
      </c>
      <c r="G3" s="6" t="s">
        <v>24</v>
      </c>
      <c r="H3" s="3" t="s">
        <v>25</v>
      </c>
    </row>
    <row r="4" spans="1:8" ht="25.5" customHeight="1">
      <c r="A4" s="3" t="s">
        <v>26</v>
      </c>
      <c r="B4" s="7">
        <f>'[1]01分類帳'!P4</f>
        <v>78804</v>
      </c>
      <c r="C4" s="14" t="s">
        <v>33</v>
      </c>
      <c r="D4" s="3" t="s">
        <v>27</v>
      </c>
      <c r="E4" s="7">
        <f>'[1]01分類帳'!G17</f>
        <v>0</v>
      </c>
      <c r="F4" s="4">
        <f>E4/(E13-E8)</f>
        <v>0</v>
      </c>
      <c r="G4" s="7">
        <f>'[1]01分類帳'!G18</f>
        <v>2508</v>
      </c>
      <c r="H4" s="4">
        <f>G4/(G13-G8)</f>
        <v>0.015606526365571057</v>
      </c>
    </row>
    <row r="5" spans="1:8" ht="25.5" customHeight="1">
      <c r="A5" s="3" t="s">
        <v>28</v>
      </c>
      <c r="B5" s="7">
        <f>'[1]01分類帳'!F21</f>
        <v>28040</v>
      </c>
      <c r="C5" s="15"/>
      <c r="D5" s="3" t="s">
        <v>29</v>
      </c>
      <c r="E5" s="7">
        <f>'[1]01分類帳'!H17</f>
        <v>13280</v>
      </c>
      <c r="F5" s="4">
        <f>E5/(E13-E8)</f>
        <v>0.7852412488174078</v>
      </c>
      <c r="G5" s="7">
        <f>'[1]01分類帳'!H18</f>
        <v>117669</v>
      </c>
      <c r="H5" s="4">
        <f>G5/(G13-G8)</f>
        <v>0.7322186407138679</v>
      </c>
    </row>
    <row r="6" spans="1:8" ht="29.25" customHeight="1">
      <c r="A6" s="8" t="s">
        <v>30</v>
      </c>
      <c r="B6" s="7"/>
      <c r="C6" s="15"/>
      <c r="D6" s="3" t="s">
        <v>31</v>
      </c>
      <c r="E6" s="7">
        <f>'[1]01分類帳'!I17</f>
        <v>0</v>
      </c>
      <c r="F6" s="4">
        <f>E6/(E13-E8)</f>
        <v>0</v>
      </c>
      <c r="G6" s="7">
        <f>'[1]01分類帳'!I18</f>
        <v>1350</v>
      </c>
      <c r="H6" s="4">
        <f>G6/(G13-G8)</f>
        <v>0.008400642182424612</v>
      </c>
    </row>
    <row r="7" spans="1:8" ht="25.5" customHeight="1">
      <c r="A7" s="3" t="s">
        <v>3</v>
      </c>
      <c r="B7" s="7"/>
      <c r="C7" s="15"/>
      <c r="D7" s="3" t="s">
        <v>4</v>
      </c>
      <c r="E7" s="7">
        <f>'[1]01分類帳'!J17</f>
        <v>45</v>
      </c>
      <c r="F7" s="4">
        <f>E7/(E13-E8)</f>
        <v>0.002660832544938505</v>
      </c>
      <c r="G7" s="7">
        <f>'[1]01分類帳'!J18</f>
        <v>4479</v>
      </c>
      <c r="H7" s="4">
        <f>G7/(G13-G8)</f>
        <v>0.02787146395191099</v>
      </c>
    </row>
    <row r="8" spans="1:8" ht="25.5" customHeight="1">
      <c r="A8" s="3" t="s">
        <v>5</v>
      </c>
      <c r="B8" s="7">
        <f>'[1]01分類帳'!H21</f>
        <v>0</v>
      </c>
      <c r="C8" s="15"/>
      <c r="D8" s="3" t="s">
        <v>6</v>
      </c>
      <c r="E8" s="7">
        <f>'[1]01分類帳'!K17</f>
        <v>1230</v>
      </c>
      <c r="F8" s="4"/>
      <c r="G8" s="7">
        <f>'[1]01分類帳'!K18</f>
        <v>82394</v>
      </c>
      <c r="H8" s="4"/>
    </row>
    <row r="9" spans="1:8" ht="32.25" customHeight="1">
      <c r="A9" s="9" t="s">
        <v>7</v>
      </c>
      <c r="B9" s="7">
        <f>'[1]01分類帳'!I21</f>
        <v>0</v>
      </c>
      <c r="C9" s="15"/>
      <c r="D9" s="3" t="s">
        <v>8</v>
      </c>
      <c r="E9" s="7">
        <f>'[1]01分類帳'!L17</f>
        <v>3587</v>
      </c>
      <c r="F9" s="4">
        <f>E9/(E13-E8)</f>
        <v>0.21209791863765373</v>
      </c>
      <c r="G9" s="7">
        <f>'[1]01分類帳'!L18</f>
        <v>23799</v>
      </c>
      <c r="H9" s="4">
        <f>G9/(G13-G8)</f>
        <v>0.14809398762927656</v>
      </c>
    </row>
    <row r="10" spans="1:8" ht="35.25" customHeight="1">
      <c r="A10" s="9" t="s">
        <v>1</v>
      </c>
      <c r="B10" s="7">
        <f>'[1]01分類帳'!J21</f>
        <v>0</v>
      </c>
      <c r="C10" s="15"/>
      <c r="D10" s="3" t="s">
        <v>9</v>
      </c>
      <c r="E10" s="7">
        <f>'[1]01分類帳'!M17</f>
        <v>0</v>
      </c>
      <c r="F10" s="4">
        <f>E10/(E13-E8)</f>
        <v>0</v>
      </c>
      <c r="G10" s="7">
        <f>'[1]01分類帳'!M18</f>
        <v>10697</v>
      </c>
      <c r="H10" s="4">
        <f>G10/(G13-G8)</f>
        <v>0.06656419957436746</v>
      </c>
    </row>
    <row r="11" spans="1:8" ht="46.5" customHeight="1">
      <c r="A11" s="10" t="s">
        <v>10</v>
      </c>
      <c r="B11" s="7">
        <f>'[1]01分類帳'!K21</f>
        <v>0</v>
      </c>
      <c r="C11" s="15"/>
      <c r="D11" s="3" t="s">
        <v>0</v>
      </c>
      <c r="E11" s="7">
        <f>'[1]01分類帳'!N17</f>
        <v>0</v>
      </c>
      <c r="F11" s="4">
        <f>E11/(E13-E8)</f>
        <v>0</v>
      </c>
      <c r="G11" s="7">
        <f>'[1]01分類帳'!N18</f>
        <v>200</v>
      </c>
      <c r="H11" s="4">
        <f>G11/(G13-G8)</f>
        <v>0.001244539582581424</v>
      </c>
    </row>
    <row r="12" spans="1:8" ht="25.5" customHeight="1">
      <c r="A12" s="3" t="s">
        <v>11</v>
      </c>
      <c r="B12" s="7">
        <f>'[1]01分類帳'!M21</f>
        <v>0</v>
      </c>
      <c r="C12" s="16" t="s">
        <v>34</v>
      </c>
      <c r="D12" s="10"/>
      <c r="E12" s="7"/>
      <c r="F12" s="4"/>
      <c r="G12" s="7"/>
      <c r="H12" s="4"/>
    </row>
    <row r="13" spans="1:8" ht="30" customHeight="1">
      <c r="A13" s="3"/>
      <c r="B13" s="7"/>
      <c r="C13" s="16"/>
      <c r="D13" s="3" t="s">
        <v>12</v>
      </c>
      <c r="E13" s="7">
        <f>SUM(E4:E12)</f>
        <v>18142</v>
      </c>
      <c r="F13" s="4">
        <f>(E13-E8)/(E13-E8)</f>
        <v>1</v>
      </c>
      <c r="G13" s="7">
        <f>SUM(G4:G12)</f>
        <v>243096</v>
      </c>
      <c r="H13" s="4">
        <f>(G13-G8)/(G13-G8)</f>
        <v>1</v>
      </c>
    </row>
    <row r="14" spans="1:8" ht="35.25" customHeight="1">
      <c r="A14" s="3" t="s">
        <v>13</v>
      </c>
      <c r="B14" s="7">
        <f>SUM(B5:B12)</f>
        <v>28040</v>
      </c>
      <c r="C14" s="16"/>
      <c r="D14" s="3" t="s">
        <v>14</v>
      </c>
      <c r="E14" s="7">
        <f>'[1]01分類帳'!P18</f>
        <v>88702</v>
      </c>
      <c r="F14" s="4"/>
      <c r="G14" s="7">
        <f>E14</f>
        <v>88702</v>
      </c>
      <c r="H14" s="4"/>
    </row>
    <row r="15" spans="1:8" ht="33" customHeight="1">
      <c r="A15" s="3" t="s">
        <v>15</v>
      </c>
      <c r="B15" s="7">
        <f>B14+B4</f>
        <v>106844</v>
      </c>
      <c r="C15" s="17"/>
      <c r="D15" s="3" t="s">
        <v>15</v>
      </c>
      <c r="E15" s="7">
        <f>E13+E14</f>
        <v>106844</v>
      </c>
      <c r="F15" s="5">
        <f>SUM(F4:F11)</f>
        <v>1</v>
      </c>
      <c r="G15" s="7">
        <f>G13+G14</f>
        <v>331798</v>
      </c>
      <c r="H15" s="5">
        <f>SUM(H4:H11)</f>
        <v>1</v>
      </c>
    </row>
    <row r="16" spans="1:8" ht="66.75" customHeight="1">
      <c r="A16" s="3" t="s">
        <v>16</v>
      </c>
      <c r="B16" s="19" t="s">
        <v>35</v>
      </c>
      <c r="C16" s="19"/>
      <c r="D16" s="19"/>
      <c r="E16" s="19"/>
      <c r="F16" s="19"/>
      <c r="G16" s="19"/>
      <c r="H16" s="19"/>
    </row>
    <row r="17" spans="1:8" ht="36.75" customHeight="1">
      <c r="A17" s="18" t="s">
        <v>17</v>
      </c>
      <c r="B17" s="18"/>
      <c r="C17" s="18"/>
      <c r="D17" s="18"/>
      <c r="E17" s="18"/>
      <c r="F17" s="18"/>
      <c r="G17" s="18"/>
      <c r="H17" s="18"/>
    </row>
  </sheetData>
  <sheetProtection selectLockedCells="1"/>
  <mergeCells count="9">
    <mergeCell ref="C4:C11"/>
    <mergeCell ref="C12:C15"/>
    <mergeCell ref="A17:H17"/>
    <mergeCell ref="B16:H16"/>
    <mergeCell ref="A2:C2"/>
    <mergeCell ref="D2:F2"/>
    <mergeCell ref="G2:H2"/>
    <mergeCell ref="A1:C1"/>
    <mergeCell ref="D1:H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2013-03-21T03:38:02Z</cp:lastPrinted>
  <dcterms:created xsi:type="dcterms:W3CDTF">2001-05-17T06:05:48Z</dcterms:created>
  <dcterms:modified xsi:type="dcterms:W3CDTF">2013-03-21T03:38:03Z</dcterms:modified>
  <cp:category/>
  <cp:version/>
  <cp:contentType/>
  <cp:contentStatus/>
</cp:coreProperties>
</file>