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14" i="1"/>
  <c r="B15" s="1"/>
  <c r="E14" s="1"/>
  <c r="F13"/>
  <c r="E13"/>
  <c r="G11"/>
  <c r="H11" s="1"/>
  <c r="F11"/>
  <c r="G10"/>
  <c r="H10" s="1"/>
  <c r="F10"/>
  <c r="G9"/>
  <c r="F9"/>
  <c r="G8"/>
  <c r="F8"/>
  <c r="G7"/>
  <c r="H7" s="1"/>
  <c r="G6"/>
  <c r="G13" s="1"/>
  <c r="G5"/>
  <c r="F5"/>
  <c r="G4"/>
  <c r="F4"/>
  <c r="H9" l="1"/>
  <c r="H5"/>
  <c r="H8"/>
  <c r="H4"/>
  <c r="G14"/>
  <c r="G15" s="1"/>
  <c r="F6"/>
  <c r="E15"/>
  <c r="F7" s="1"/>
  <c r="H6"/>
</calcChain>
</file>

<file path=xl/sharedStrings.xml><?xml version="1.0" encoding="utf-8"?>
<sst xmlns="http://schemas.openxmlformats.org/spreadsheetml/2006/main" count="40" uniqueCount="37">
  <si>
    <t>截止本月底止累計數</t>
  </si>
  <si>
    <t xml:space="preserve">   嘉義縣梅山鄉仁和國民小學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</si>
  <si>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</si>
  <si>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</si>
  <si>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</si>
  <si>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</si>
  <si>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</si>
  <si>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</si>
  <si>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</si>
  <si>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</si>
  <si>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</si>
  <si>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</si>
  <si>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</si>
  <si>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</si>
  <si>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食  油</t>
    <phoneticPr fontId="3" type="noConversion"/>
  </si>
  <si>
    <t>基本費</t>
    <phoneticPr fontId="3" type="noConversion"/>
  </si>
  <si>
    <t>調味品</t>
    <phoneticPr fontId="3" type="noConversion"/>
  </si>
  <si>
    <t>燃料費</t>
    <phoneticPr fontId="3" type="noConversion"/>
  </si>
  <si>
    <t>人事費</t>
    <phoneticPr fontId="3" type="noConversion"/>
  </si>
  <si>
    <t>中低低收入戶學生補助費</t>
    <phoneticPr fontId="3" type="noConversion"/>
  </si>
  <si>
    <t>燃料費(水電)</t>
    <phoneticPr fontId="3" type="noConversion"/>
  </si>
  <si>
    <t>清寒學生
補助費</t>
    <phoneticPr fontId="3" type="noConversion"/>
  </si>
  <si>
    <t>設備維護費</t>
    <phoneticPr fontId="3" type="noConversion"/>
  </si>
  <si>
    <t>雜支</t>
    <phoneticPr fontId="3" type="noConversion"/>
  </si>
  <si>
    <t>其  他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</si>
  <si>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</si>
  <si>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</si>
  <si>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</si>
  <si>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</si>
  <si>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</si>
  <si>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</si>
  <si>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收入減項</t>
    <phoneticPr fontId="3" type="noConversion"/>
  </si>
  <si>
    <t xml:space="preserve"> </t>
    <phoneticPr fontId="3" type="noConversion"/>
  </si>
  <si>
    <t>104年 3月份學校午餐費收支結算表</t>
    <phoneticPr fontId="3" type="noConversion"/>
  </si>
  <si>
    <t>一、本月每人收午餐費 650元
二、應收午餐費
     學  生 23人
     教職員 17人
     工  友 0人
     合  計 36人  共 23400元
三、免收減收午餐費
  （1）免收學生及減收教師午餐費
       計 4人  共  2480元
   （2）全免工友午餐費
        計  0 人 0  元
        共計   0  人  0  元</t>
    <phoneticPr fontId="3" type="noConversion"/>
  </si>
  <si>
    <t>幼兒園午餐費</t>
    <phoneticPr fontId="3" type="noConversion"/>
  </si>
  <si>
    <t>一、本月補助費收入包括下列各項：
二、本月補助費支出包括下列各項：支104年3月廚工勞保職災補助16元,工資墊償4元, 3月勞退金補助957元,健保補助875元,共1,852；支104年 3月份午餐廚工薪資16,000元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</si>
</sst>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center"/>
    </xf>
    <xf numFmtId="176" fontId="4" fillId="0" borderId="2" xfId="1" applyNumberFormat="1" applyFont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%20&#20027;&#35336;/&#21320;&#39184;&#24115;&#31807;/&#21320;&#39184;&#24115;103&#23416;&#24180;&#24230;/103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10309分類帳"/>
      <sheetName val="10309結算"/>
      <sheetName val="10310分類帳"/>
      <sheetName val="10310結算"/>
      <sheetName val="10311分類帳"/>
      <sheetName val="10311結算"/>
      <sheetName val="10312分類帳"/>
      <sheetName val="10312結算表"/>
      <sheetName val="10401分類帳"/>
      <sheetName val="10401結算表"/>
      <sheetName val="10403分類帳"/>
      <sheetName val="10403結算表"/>
      <sheetName val="10404分類帳"/>
      <sheetName val="10404結算表"/>
      <sheetName val="Sheet7"/>
      <sheetName val="Sheet3"/>
      <sheetName val="Sheet5"/>
      <sheetName val="Sheet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G4">
            <v>1142</v>
          </cell>
        </row>
        <row r="5">
          <cell r="G5">
            <v>102989</v>
          </cell>
        </row>
        <row r="6">
          <cell r="G6">
            <v>2620</v>
          </cell>
        </row>
        <row r="7">
          <cell r="G7">
            <v>3215</v>
          </cell>
        </row>
        <row r="8">
          <cell r="G8">
            <v>53928</v>
          </cell>
        </row>
        <row r="9">
          <cell r="G9">
            <v>7056</v>
          </cell>
        </row>
        <row r="10">
          <cell r="G10">
            <v>140</v>
          </cell>
        </row>
        <row r="11">
          <cell r="G11">
            <v>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H17"/>
    </sheetView>
  </sheetViews>
  <sheetFormatPr defaultRowHeight="16.5"/>
  <cols>
    <col min="1" max="1" width="11.125" customWidth="1"/>
    <col min="2" max="2" width="14.75" customWidth="1"/>
    <col min="3" max="3" width="31.375" customWidth="1"/>
    <col min="4" max="4" width="15.125" customWidth="1"/>
    <col min="5" max="5" width="13.125" customWidth="1"/>
    <col min="6" max="6" width="15" customWidth="1"/>
    <col min="7" max="8" width="12.25" customWidth="1"/>
  </cols>
  <sheetData>
    <row r="1" spans="1:8" ht="27" customHeight="1">
      <c r="A1" s="14" t="s">
        <v>1</v>
      </c>
      <c r="B1" s="14"/>
      <c r="C1" s="14"/>
      <c r="D1" s="15" t="s">
        <v>33</v>
      </c>
      <c r="E1" s="15"/>
      <c r="F1" s="15"/>
      <c r="G1" s="15"/>
      <c r="H1" s="15"/>
    </row>
    <row r="2" spans="1:8" ht="27" customHeight="1">
      <c r="A2" s="16" t="s">
        <v>2</v>
      </c>
      <c r="B2" s="16"/>
      <c r="C2" s="16"/>
      <c r="D2" s="16" t="s">
        <v>3</v>
      </c>
      <c r="E2" s="16"/>
      <c r="F2" s="16"/>
      <c r="G2" s="16" t="s">
        <v>0</v>
      </c>
      <c r="H2" s="16"/>
    </row>
    <row r="3" spans="1:8" ht="21.75" customHeight="1">
      <c r="A3" s="1" t="s">
        <v>4</v>
      </c>
      <c r="B3" s="2" t="s">
        <v>5</v>
      </c>
      <c r="C3" s="1" t="s">
        <v>6</v>
      </c>
      <c r="D3" s="1" t="s">
        <v>7</v>
      </c>
      <c r="E3" s="2" t="s">
        <v>8</v>
      </c>
      <c r="F3" s="1" t="s">
        <v>9</v>
      </c>
      <c r="G3" s="2" t="s">
        <v>8</v>
      </c>
      <c r="H3" s="1" t="s">
        <v>9</v>
      </c>
    </row>
    <row r="4" spans="1:8" ht="22.5" customHeight="1">
      <c r="A4" s="1" t="s">
        <v>10</v>
      </c>
      <c r="B4" s="3">
        <v>77255</v>
      </c>
      <c r="C4" s="10" t="s">
        <v>34</v>
      </c>
      <c r="D4" s="1" t="s">
        <v>11</v>
      </c>
      <c r="E4" s="3">
        <v>6491</v>
      </c>
      <c r="F4" s="4">
        <f>E4/E13</f>
        <v>0.11478743722147557</v>
      </c>
      <c r="G4" s="3">
        <f>SUM(E4+'[1]10312結算表'!G4)</f>
        <v>7633</v>
      </c>
      <c r="H4" s="4">
        <f>G4/G13</f>
        <v>3.3516732019829888E-2</v>
      </c>
    </row>
    <row r="5" spans="1:8" ht="24" customHeight="1">
      <c r="A5" s="1" t="s">
        <v>12</v>
      </c>
      <c r="B5" s="19">
        <v>18970</v>
      </c>
      <c r="C5" s="11"/>
      <c r="D5" s="1" t="s">
        <v>13</v>
      </c>
      <c r="E5" s="3">
        <v>23548</v>
      </c>
      <c r="F5" s="4">
        <f>E5/E13</f>
        <v>0.41642498408431777</v>
      </c>
      <c r="G5" s="3">
        <f>SUM(E5+'[1]10312結算表'!G5)</f>
        <v>126537</v>
      </c>
      <c r="H5" s="4">
        <f>G5/G13</f>
        <v>0.55562776360450872</v>
      </c>
    </row>
    <row r="6" spans="1:8" ht="35.25" customHeight="1">
      <c r="A6" s="5" t="s">
        <v>35</v>
      </c>
      <c r="B6" s="3">
        <v>10400</v>
      </c>
      <c r="C6" s="11"/>
      <c r="D6" s="1" t="s">
        <v>14</v>
      </c>
      <c r="E6" s="3">
        <v>0</v>
      </c>
      <c r="F6" s="4">
        <f>E6/E14</f>
        <v>0</v>
      </c>
      <c r="G6" s="3">
        <f>SUM(E6+'[1]10312結算表'!G6)</f>
        <v>2620</v>
      </c>
      <c r="H6" s="4">
        <f>G6/G13</f>
        <v>1.1504498610239004E-2</v>
      </c>
    </row>
    <row r="7" spans="1:8" ht="25.5" customHeight="1">
      <c r="A7" s="1" t="s">
        <v>15</v>
      </c>
      <c r="B7" s="3"/>
      <c r="C7" s="11"/>
      <c r="D7" s="1" t="s">
        <v>16</v>
      </c>
      <c r="E7" s="3">
        <v>2171</v>
      </c>
      <c r="F7" s="4">
        <f>E7/E15</f>
        <v>3.9274924471299093E-2</v>
      </c>
      <c r="G7" s="3">
        <f>SUM(E7+'[1]10312結算表'!G7)</f>
        <v>5386</v>
      </c>
      <c r="H7" s="4">
        <f>G7/G13</f>
        <v>2.3650087601048579E-2</v>
      </c>
    </row>
    <row r="8" spans="1:8" ht="21.75" customHeight="1">
      <c r="A8" s="1" t="s">
        <v>17</v>
      </c>
      <c r="B8" s="3"/>
      <c r="C8" s="11"/>
      <c r="D8" s="1" t="s">
        <v>18</v>
      </c>
      <c r="E8" s="3">
        <v>23852</v>
      </c>
      <c r="F8" s="4">
        <f>E8/E13</f>
        <v>0.4218009478672986</v>
      </c>
      <c r="G8" s="3">
        <f>SUM(E8+'[1]10312結算表'!G8)</f>
        <v>77780</v>
      </c>
      <c r="H8" s="4">
        <f>G8/G13</f>
        <v>0.34153431370396553</v>
      </c>
    </row>
    <row r="9" spans="1:8" ht="47.25">
      <c r="A9" s="6" t="s">
        <v>19</v>
      </c>
      <c r="B9" s="3"/>
      <c r="C9" s="11"/>
      <c r="D9" s="1" t="s">
        <v>20</v>
      </c>
      <c r="E9" s="3">
        <v>486</v>
      </c>
      <c r="F9" s="4">
        <f>E9/E13</f>
        <v>8.5944684162127753E-3</v>
      </c>
      <c r="G9" s="3">
        <f>SUM(E9+'[1]10312結算表'!G9)</f>
        <v>7542</v>
      </c>
      <c r="H9" s="4">
        <f>G9/G13</f>
        <v>3.3117148289474263E-2</v>
      </c>
    </row>
    <row r="10" spans="1:8" ht="33">
      <c r="A10" s="7" t="s">
        <v>21</v>
      </c>
      <c r="B10" s="19">
        <v>5200</v>
      </c>
      <c r="C10" s="11"/>
      <c r="D10" s="1" t="s">
        <v>22</v>
      </c>
      <c r="E10" s="3">
        <v>0</v>
      </c>
      <c r="F10" s="4">
        <f>E10/E13</f>
        <v>0</v>
      </c>
      <c r="G10" s="3">
        <f>SUM(E10+'[1]10312結算表'!G10)</f>
        <v>140</v>
      </c>
      <c r="H10" s="4">
        <f>G10/G13</f>
        <v>6.1474420054712239E-4</v>
      </c>
    </row>
    <row r="11" spans="1:8" ht="25.5" customHeight="1">
      <c r="A11" s="5" t="s">
        <v>31</v>
      </c>
      <c r="B11" s="19"/>
      <c r="C11" s="11"/>
      <c r="D11" s="1" t="s">
        <v>23</v>
      </c>
      <c r="E11" s="3">
        <v>0</v>
      </c>
      <c r="F11" s="4">
        <f>E11/E13</f>
        <v>0</v>
      </c>
      <c r="G11" s="3">
        <f>SUM(E11+'[1]10312結算表'!G11)</f>
        <v>99</v>
      </c>
      <c r="H11" s="4">
        <f>G11/G13</f>
        <v>4.3471197038689368E-4</v>
      </c>
    </row>
    <row r="12" spans="1:8" ht="23.25" customHeight="1">
      <c r="A12" s="1" t="s">
        <v>24</v>
      </c>
      <c r="B12" s="19"/>
      <c r="C12" s="17" t="s">
        <v>32</v>
      </c>
      <c r="D12" s="7"/>
      <c r="E12" s="3"/>
      <c r="F12" s="4"/>
      <c r="G12" s="3"/>
      <c r="H12" s="4"/>
    </row>
    <row r="13" spans="1:8">
      <c r="A13" s="1"/>
      <c r="B13" s="3"/>
      <c r="C13" s="17"/>
      <c r="D13" s="1" t="s">
        <v>25</v>
      </c>
      <c r="E13" s="3">
        <f>SUM(E4:E11)</f>
        <v>56548</v>
      </c>
      <c r="F13" s="4">
        <f>E13/E13</f>
        <v>1</v>
      </c>
      <c r="G13" s="3">
        <f>SUM(G4:G12)</f>
        <v>227737</v>
      </c>
      <c r="H13" s="4">
        <v>1</v>
      </c>
    </row>
    <row r="14" spans="1:8" ht="20.25" customHeight="1">
      <c r="A14" s="1" t="s">
        <v>26</v>
      </c>
      <c r="B14" s="3">
        <f>SUM(B5:B10)</f>
        <v>34570</v>
      </c>
      <c r="C14" s="17"/>
      <c r="D14" s="1" t="s">
        <v>27</v>
      </c>
      <c r="E14" s="3">
        <f>SUM(B15-E13)</f>
        <v>55277</v>
      </c>
      <c r="F14" s="4"/>
      <c r="G14" s="3">
        <f>E14</f>
        <v>55277</v>
      </c>
      <c r="H14" s="18"/>
    </row>
    <row r="15" spans="1:8" ht="20.25" customHeight="1">
      <c r="A15" s="1" t="s">
        <v>28</v>
      </c>
      <c r="B15" s="3">
        <f>SUM(B4+B14)</f>
        <v>111825</v>
      </c>
      <c r="C15" s="12"/>
      <c r="D15" s="1" t="s">
        <v>28</v>
      </c>
      <c r="E15" s="3">
        <f>SUM(E14)</f>
        <v>55277</v>
      </c>
      <c r="F15" s="8"/>
      <c r="G15" s="3">
        <f>SUM(G13:G14)</f>
        <v>283014</v>
      </c>
      <c r="H15" s="8"/>
    </row>
    <row r="16" spans="1:8" ht="54.75" customHeight="1">
      <c r="A16" s="1" t="s">
        <v>29</v>
      </c>
      <c r="B16" s="13" t="s">
        <v>36</v>
      </c>
      <c r="C16" s="13"/>
      <c r="D16" s="13"/>
      <c r="E16" s="13"/>
      <c r="F16" s="13"/>
      <c r="G16" s="13"/>
      <c r="H16" s="13"/>
    </row>
    <row r="17" spans="1:8" ht="18" customHeight="1">
      <c r="A17" s="9" t="s">
        <v>30</v>
      </c>
      <c r="B17" s="9"/>
      <c r="C17" s="9"/>
      <c r="D17" s="9"/>
      <c r="E17" s="9"/>
      <c r="F17" s="9"/>
      <c r="G17" s="9"/>
      <c r="H17" s="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USER</cp:lastModifiedBy>
  <dcterms:created xsi:type="dcterms:W3CDTF">2014-07-15T07:05:43Z</dcterms:created>
  <dcterms:modified xsi:type="dcterms:W3CDTF">2015-05-27T07:25:33Z</dcterms:modified>
</cp:coreProperties>
</file>