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5" i="1"/>
  <c r="E13"/>
  <c r="E14" s="1"/>
  <c r="G11"/>
  <c r="G9"/>
  <c r="F9"/>
  <c r="G8"/>
  <c r="G7"/>
  <c r="G6"/>
  <c r="G5"/>
  <c r="F5"/>
  <c r="G4"/>
  <c r="G13" s="1"/>
  <c r="F6" l="1"/>
  <c r="G14"/>
  <c r="E15"/>
  <c r="F7" s="1"/>
  <c r="H11"/>
  <c r="H8"/>
  <c r="H4"/>
  <c r="H10"/>
  <c r="H7"/>
  <c r="H9"/>
  <c r="H5"/>
  <c r="H6"/>
  <c r="F4"/>
  <c r="F8"/>
  <c r="F11"/>
  <c r="F13"/>
  <c r="F10"/>
</calcChain>
</file>

<file path=xl/sharedStrings.xml><?xml version="1.0" encoding="utf-8"?>
<sst xmlns="http://schemas.openxmlformats.org/spreadsheetml/2006/main" count="40" uniqueCount="37">
  <si>
    <t>截止本月底止累計數</t>
  </si>
  <si>
    <t xml:space="preserve">   嘉義縣梅山鄉仁和國民小學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</si>
  <si>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</si>
  <si>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</si>
  <si>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</si>
  <si>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</si>
  <si>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</si>
  <si>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</si>
  <si>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</si>
  <si>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</si>
  <si>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</si>
  <si>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</si>
  <si>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</si>
  <si>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</si>
  <si>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</si>
  <si>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</si>
  <si>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</si>
  <si>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</si>
  <si>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</si>
  <si>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</si>
  <si>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</si>
  <si>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</si>
  <si>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</si>
  <si>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雜支</t>
    <phoneticPr fontId="3" type="noConversion"/>
  </si>
  <si>
    <t>其  他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</si>
  <si>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</si>
  <si>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</si>
  <si>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</si>
  <si>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</si>
  <si>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</si>
  <si>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</si>
  <si>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 xml:space="preserve">四、本月未繳午餐費(幼兒園)
          計       人         元
        （附繳納午餐費情形統計表）
五、以前未繳午餐費
         計       人        元
</t>
    <phoneticPr fontId="3" type="noConversion"/>
  </si>
  <si>
    <t>一、本月每人收午餐費 650元
二、應收午餐費
      學  生 23人
      教職員18人
      工  友 1 人
      合  計  42人  共 27300元
三、免收減收午餐費
       （1）免收學生及減收教師午餐費
             計 9人  共  7700元
       （2）全免工友午餐費
             計  0 人 0  元
         共計   0  人  0  元</t>
    <phoneticPr fontId="3" type="noConversion"/>
  </si>
  <si>
    <t>收入減項</t>
    <phoneticPr fontId="3" type="noConversion"/>
  </si>
  <si>
    <t>103年12月份學校午餐費收支結算表</t>
    <phoneticPr fontId="3" type="noConversion"/>
  </si>
  <si>
    <t>幼兒園午餐補助</t>
    <phoneticPr fontId="3" type="noConversion"/>
  </si>
  <si>
    <t>一、本月補助費收入包括下列各項：
二、本月補助費支出包括下列各項：支103年12月廚工勞保職災補助17元,工資墊償4元,9月勞退金補助990元,健保補助965元,共1,976；支12月份午餐廚工薪資16,000元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</si>
</sst>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76" fontId="4" fillId="0" borderId="2" xfId="1" applyNumberFormat="1" applyFont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&#20027;&#35336;/&#21320;&#39184;&#24115;&#31807;/&#21320;&#39184;&#24115;103&#23416;&#24180;&#24230;/103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10309分類帳"/>
      <sheetName val="10309結算"/>
      <sheetName val="10310分類帳"/>
      <sheetName val="10310結算"/>
      <sheetName val="10311分類帳"/>
      <sheetName val="10311結算"/>
      <sheetName val="10312分類帳"/>
      <sheetName val="10312結算表"/>
      <sheetName val="10401分類帳"/>
      <sheetName val="10401結算表"/>
      <sheetName val="10403分類帳"/>
      <sheetName val="10403結算表"/>
      <sheetName val="10404分類帳"/>
      <sheetName val="10404結算表"/>
      <sheetName val="Sheet7"/>
      <sheetName val="Sheet3"/>
      <sheetName val="Sheet5"/>
      <sheetName val="Sheet4"/>
      <sheetName val="Sheet2"/>
    </sheetNames>
    <sheetDataSet>
      <sheetData sheetId="0"/>
      <sheetData sheetId="1"/>
      <sheetData sheetId="2"/>
      <sheetData sheetId="3">
        <row r="4">
          <cell r="E4">
            <v>1142</v>
          </cell>
        </row>
        <row r="9">
          <cell r="E9">
            <v>0</v>
          </cell>
        </row>
      </sheetData>
      <sheetData sheetId="4"/>
      <sheetData sheetId="5">
        <row r="5">
          <cell r="G5">
            <v>71927</v>
          </cell>
        </row>
        <row r="7">
          <cell r="G7">
            <v>2521</v>
          </cell>
        </row>
        <row r="8">
          <cell r="G8">
            <v>35952</v>
          </cell>
        </row>
        <row r="11">
          <cell r="G11">
            <v>99</v>
          </cell>
        </row>
      </sheetData>
      <sheetData sheetId="6"/>
      <sheetData sheetId="7">
        <row r="6">
          <cell r="G6">
            <v>1820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28" sqref="F28"/>
    </sheetView>
  </sheetViews>
  <sheetFormatPr defaultRowHeight="16.5"/>
  <cols>
    <col min="1" max="1" width="11.125" customWidth="1"/>
    <col min="2" max="2" width="14.75" customWidth="1"/>
    <col min="3" max="3" width="33.25" customWidth="1"/>
    <col min="4" max="4" width="15.75" customWidth="1"/>
    <col min="5" max="5" width="14.25" customWidth="1"/>
    <col min="6" max="6" width="15.875" customWidth="1"/>
    <col min="7" max="7" width="14" customWidth="1"/>
    <col min="8" max="8" width="12.5" customWidth="1"/>
  </cols>
  <sheetData>
    <row r="1" spans="1:8" ht="29.25" customHeight="1">
      <c r="A1" s="14" t="s">
        <v>1</v>
      </c>
      <c r="B1" s="14"/>
      <c r="C1" s="14"/>
      <c r="D1" s="15" t="s">
        <v>34</v>
      </c>
      <c r="E1" s="15"/>
      <c r="F1" s="15"/>
      <c r="G1" s="15"/>
      <c r="H1" s="15"/>
    </row>
    <row r="2" spans="1:8" ht="29.25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9.2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29.25" customHeight="1">
      <c r="A4" s="1" t="s">
        <v>10</v>
      </c>
      <c r="B4" s="3">
        <v>131239</v>
      </c>
      <c r="C4" s="10" t="s">
        <v>32</v>
      </c>
      <c r="D4" s="1" t="s">
        <v>11</v>
      </c>
      <c r="E4" s="3">
        <v>0</v>
      </c>
      <c r="F4" s="4">
        <f>E4/E13</f>
        <v>0</v>
      </c>
      <c r="G4" s="3">
        <f>SUM(E4+'[1]10309結算'!E4)</f>
        <v>1142</v>
      </c>
      <c r="H4" s="4">
        <f>G4/G13</f>
        <v>6.6709893743172747E-3</v>
      </c>
    </row>
    <row r="5" spans="1:8" ht="29.25" customHeight="1">
      <c r="A5" s="1" t="s">
        <v>12</v>
      </c>
      <c r="B5" s="19">
        <v>19620</v>
      </c>
      <c r="C5" s="11"/>
      <c r="D5" s="1" t="s">
        <v>13</v>
      </c>
      <c r="E5" s="3">
        <v>31062</v>
      </c>
      <c r="F5" s="4">
        <f>E5/E13</f>
        <v>0.53938320483434044</v>
      </c>
      <c r="G5" s="3">
        <f>SUM(E5+'[1]10310結算'!G5)</f>
        <v>102989</v>
      </c>
      <c r="H5" s="4">
        <f>G5/G13</f>
        <v>0.60160991652501039</v>
      </c>
    </row>
    <row r="6" spans="1:8" ht="28.5" customHeight="1">
      <c r="A6" s="5" t="s">
        <v>35</v>
      </c>
      <c r="B6" s="3">
        <v>13000</v>
      </c>
      <c r="C6" s="11"/>
      <c r="D6" s="1" t="s">
        <v>14</v>
      </c>
      <c r="E6" s="3">
        <v>800</v>
      </c>
      <c r="F6" s="4">
        <f>E6/E14</f>
        <v>7.6670212664002374E-3</v>
      </c>
      <c r="G6" s="3">
        <f>SUM(E6+'[1]10311結算'!G6)</f>
        <v>2620</v>
      </c>
      <c r="H6" s="4">
        <f>G6/G13</f>
        <v>1.5304721681883767E-2</v>
      </c>
    </row>
    <row r="7" spans="1:8" ht="27" customHeight="1">
      <c r="A7" s="1" t="s">
        <v>15</v>
      </c>
      <c r="B7" s="3"/>
      <c r="C7" s="11"/>
      <c r="D7" s="1" t="s">
        <v>16</v>
      </c>
      <c r="E7" s="3">
        <v>694</v>
      </c>
      <c r="F7" s="4">
        <f>E7/E15</f>
        <v>6.6511409486022062E-3</v>
      </c>
      <c r="G7" s="3">
        <f>SUM(E7+'[1]10310結算'!G7)</f>
        <v>3215</v>
      </c>
      <c r="H7" s="4">
        <f>G7/G13</f>
        <v>1.8780412292845917E-2</v>
      </c>
    </row>
    <row r="8" spans="1:8" ht="29.25" customHeight="1">
      <c r="A8" s="1" t="s">
        <v>17</v>
      </c>
      <c r="B8" s="3"/>
      <c r="C8" s="11"/>
      <c r="D8" s="1" t="s">
        <v>18</v>
      </c>
      <c r="E8" s="3">
        <v>17976</v>
      </c>
      <c r="F8" s="4">
        <f>E8/E13</f>
        <v>0.31214836424255055</v>
      </c>
      <c r="G8" s="3">
        <f>SUM(E8+'[1]10310結算'!G8)</f>
        <v>53928</v>
      </c>
      <c r="H8" s="4">
        <f>G8/G13</f>
        <v>0.31502024078649915</v>
      </c>
    </row>
    <row r="9" spans="1:8" ht="45.75" customHeight="1">
      <c r="A9" s="6" t="s">
        <v>19</v>
      </c>
      <c r="B9" s="3"/>
      <c r="C9" s="11"/>
      <c r="D9" s="1" t="s">
        <v>20</v>
      </c>
      <c r="E9" s="3">
        <v>7056</v>
      </c>
      <c r="F9" s="4">
        <f>E9/E13</f>
        <v>0.12252552615128151</v>
      </c>
      <c r="G9" s="3">
        <f>SUM(E9+'[1]10309結算'!E9)</f>
        <v>7056</v>
      </c>
      <c r="H9" s="4">
        <f>G9/G13</f>
        <v>4.1217601598233532E-2</v>
      </c>
    </row>
    <row r="10" spans="1:8" ht="33.75" customHeight="1">
      <c r="A10" s="7" t="s">
        <v>21</v>
      </c>
      <c r="B10" s="19"/>
      <c r="C10" s="11"/>
      <c r="D10" s="1" t="s">
        <v>22</v>
      </c>
      <c r="E10" s="3">
        <v>0</v>
      </c>
      <c r="F10" s="4">
        <f>E10/E13</f>
        <v>0</v>
      </c>
      <c r="G10" s="3">
        <v>140</v>
      </c>
      <c r="H10" s="4">
        <f>G10/G13</f>
        <v>8.1780955552050662E-4</v>
      </c>
    </row>
    <row r="11" spans="1:8" ht="24" customHeight="1">
      <c r="A11" s="5" t="s">
        <v>33</v>
      </c>
      <c r="B11" s="19">
        <v>1950</v>
      </c>
      <c r="C11" s="11"/>
      <c r="D11" s="1" t="s">
        <v>23</v>
      </c>
      <c r="E11" s="3"/>
      <c r="F11" s="4">
        <f>E11/E13</f>
        <v>0</v>
      </c>
      <c r="G11" s="3">
        <f>SUM(E11+'[1]10310結算'!G11)</f>
        <v>99</v>
      </c>
      <c r="H11" s="4">
        <f>G11/G13</f>
        <v>5.7830818568950103E-4</v>
      </c>
    </row>
    <row r="12" spans="1:8" ht="29.25" customHeight="1">
      <c r="A12" s="1" t="s">
        <v>24</v>
      </c>
      <c r="B12" s="19">
        <v>22</v>
      </c>
      <c r="C12" s="17" t="s">
        <v>31</v>
      </c>
      <c r="D12" s="7"/>
      <c r="E12" s="3"/>
      <c r="F12" s="4"/>
      <c r="G12" s="3"/>
      <c r="H12" s="4"/>
    </row>
    <row r="13" spans="1:8" ht="21" customHeight="1">
      <c r="A13" s="1"/>
      <c r="B13" s="3"/>
      <c r="C13" s="17"/>
      <c r="D13" s="1" t="s">
        <v>25</v>
      </c>
      <c r="E13" s="3">
        <f>SUM(E4:E12)</f>
        <v>57588</v>
      </c>
      <c r="F13" s="4">
        <f>E13/E13</f>
        <v>1</v>
      </c>
      <c r="G13" s="3">
        <f>SUM(G4:G12)</f>
        <v>171189</v>
      </c>
      <c r="H13" s="4">
        <v>1</v>
      </c>
    </row>
    <row r="14" spans="1:8" ht="24.75" customHeight="1">
      <c r="A14" s="1" t="s">
        <v>26</v>
      </c>
      <c r="B14" s="3">
        <v>30692</v>
      </c>
      <c r="C14" s="17"/>
      <c r="D14" s="1" t="s">
        <v>27</v>
      </c>
      <c r="E14" s="3">
        <f>SUM(B15-E13)</f>
        <v>104343</v>
      </c>
      <c r="F14" s="4"/>
      <c r="G14" s="3">
        <f>E14</f>
        <v>104343</v>
      </c>
      <c r="H14" s="18"/>
    </row>
    <row r="15" spans="1:8" ht="43.5" customHeight="1">
      <c r="A15" s="1" t="s">
        <v>28</v>
      </c>
      <c r="B15" s="3">
        <f>SUM(B4+B14)</f>
        <v>161931</v>
      </c>
      <c r="C15" s="12"/>
      <c r="D15" s="1" t="s">
        <v>28</v>
      </c>
      <c r="E15" s="3">
        <f>SUM(E14)</f>
        <v>104343</v>
      </c>
      <c r="F15" s="8"/>
      <c r="G15" s="3"/>
      <c r="H15" s="8"/>
    </row>
    <row r="16" spans="1:8" ht="58.5" customHeight="1">
      <c r="A16" s="1" t="s">
        <v>29</v>
      </c>
      <c r="B16" s="13" t="s">
        <v>36</v>
      </c>
      <c r="C16" s="13"/>
      <c r="D16" s="13"/>
      <c r="E16" s="13"/>
      <c r="F16" s="13"/>
      <c r="G16" s="13"/>
      <c r="H16" s="13"/>
    </row>
    <row r="17" spans="1:8" ht="29.25" customHeight="1">
      <c r="A17" s="9" t="s">
        <v>30</v>
      </c>
      <c r="B17" s="9"/>
      <c r="C17" s="9"/>
      <c r="D17" s="9"/>
      <c r="E17" s="9"/>
      <c r="F17" s="9"/>
      <c r="G17" s="9"/>
      <c r="H17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2015-05-27T07:24:39Z</dcterms:modified>
</cp:coreProperties>
</file>